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atastore\CMVM\smgphs\groups\ratherto-JOGH\Issues\2019-1 June\Goarant VP\"/>
    </mc:Choice>
  </mc:AlternateContent>
  <bookViews>
    <workbookView xWindow="0" yWindow="0" windowWidth="17790" windowHeight="10605"/>
  </bookViews>
  <sheets>
    <sheet name="data" sheetId="1" r:id="rId1"/>
  </sheets>
  <definedNames>
    <definedName name="_xlnm._FilterDatabase" localSheetId="0" hidden="1">data!$A$1:$K$1</definedName>
    <definedName name="_xlnm.Print_Area" localSheetId="0">data!$A$1:$K$32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I5" i="1"/>
  <c r="J5" i="1" s="1"/>
  <c r="K5" i="1" s="1"/>
  <c r="K4" i="1"/>
  <c r="J4" i="1"/>
  <c r="J3" i="1"/>
  <c r="K3" i="1" s="1"/>
  <c r="K2" i="1"/>
  <c r="J2" i="1"/>
</calcChain>
</file>

<file path=xl/sharedStrings.xml><?xml version="1.0" encoding="utf-8"?>
<sst xmlns="http://schemas.openxmlformats.org/spreadsheetml/2006/main" count="135" uniqueCount="91">
  <si>
    <t>Disease Name</t>
  </si>
  <si>
    <t>H-index Search Terms</t>
  </si>
  <si>
    <t>Updated Combined H-Index of Causes 
and Disease Name McIntyre et al. (2011)</t>
  </si>
  <si>
    <t>logH-index</t>
  </si>
  <si>
    <t>DALY</t>
  </si>
  <si>
    <t>logDALY</t>
  </si>
  <si>
    <t>G-finder category(ies)</t>
  </si>
  <si>
    <t>funding (G-finder) 
over period
in millions 2016 US$</t>
  </si>
  <si>
    <t>mean annual funding
in millions 2016 US$</t>
  </si>
  <si>
    <t>log annual funding</t>
  </si>
  <si>
    <t>HIV</t>
  </si>
  <si>
    <t>"HIV-1" OR "HIV1" OR "HIV 1" OR "HIV-2" OR "HIV2" OR "HIV 2" 
OR "Acquired Immunodeficiency Syndrome" OR "Acquired Immuno Deficiency Syndrome"</t>
  </si>
  <si>
    <t>HIV/AIDS</t>
  </si>
  <si>
    <t>2007-2016</t>
  </si>
  <si>
    <t>Malaria</t>
  </si>
  <si>
    <t>"Malaria" OR "Plasmodium falciparum" OR "Plasmodium vivax" 
OR "Plasmodium malariae" OR "Plasmodium ovale" OR "Plasmodium knowlesi"</t>
  </si>
  <si>
    <t>Tuberculosis</t>
  </si>
  <si>
    <t>"Tuberculosis" OR "Mycobacterium bovis" OR "Mycobacterium tuberculosis"</t>
  </si>
  <si>
    <t>Meningitis</t>
  </si>
  <si>
    <t>"Meningitis" OR "JC virus" OR "Enterobacter cloacae" OR "Pseudomonas stutzeri" OR "Bacillus circulans" 
OR "Bacillus sphaericus" OR "Campylobacter fetus" OR "Bacillus subtilis" OR "Haemophillus influenzae" 
OR "Neisseria meningitidis" OR "Streptococcus pneumoniae"</t>
  </si>
  <si>
    <t>Streptococcal meningitis (625) 
+ Meningococcal infection (149) 
+ both S. pneumoniae &amp; N. meningitidis (113) 
+ Cryptococcal meningitis (20)</t>
  </si>
  <si>
    <t>Dengue Fever</t>
  </si>
  <si>
    <t>"Dengue Fever" OR "Dengue virus"</t>
  </si>
  <si>
    <t>Dengue</t>
  </si>
  <si>
    <t>Leishmaniasis</t>
  </si>
  <si>
    <t>"Leishmaniasis" OR "Leishmania aethiopica" OR "Leishmania amazonensis" OR "Leishmania braziliensis" 
OR "Leishmania chagasi" OR "Leishmania donovani" OR "Leishmania guyanensis" OR "Leishmania infantum" 
OR "Leishmania venezueliensis" OR "Leishmania lainsoni" OR "Leishmania major" OR "Leishmania mexicana" 
OR "Leishmania naiffi" OR "Leishmania panamensis" OR "Leishmania peruviana" OR "Leishmania pifanoi" 
OR "Leishmania tropica" OR "Leishmania shawi"</t>
  </si>
  <si>
    <t>Trypanosomiasis</t>
  </si>
  <si>
    <t>"Trypanosomiasis" OR "Trypanosoma brucei"</t>
  </si>
  <si>
    <t>African trypanosomiasis
("Kinetoplastids" not included)</t>
  </si>
  <si>
    <t>Schistosomiasis</t>
  </si>
  <si>
    <t>"Schistosomiasis" OR "Schistosoma mansoni" OR "Schistosoma haematobium" 
OR "Schistosoma japonicum" OR "Schistosoma intercalatum" OR "Schistosoma mekongi"</t>
  </si>
  <si>
    <t>Schistosomiasis
("Helminths" not included)</t>
  </si>
  <si>
    <t>Chagas Disease</t>
  </si>
  <si>
    <t>"Chagas Disease" OR "Trypanosoma cruzi"</t>
  </si>
  <si>
    <t>Chagas Disease
("Kinetoplastids" not included)</t>
  </si>
  <si>
    <t>Hepatitis C</t>
  </si>
  <si>
    <t>"Hepatitis C" OR "Hepatitis C virus"</t>
  </si>
  <si>
    <t>Acute hepatitis C*</t>
  </si>
  <si>
    <t>Lymphatic Filariasis</t>
  </si>
  <si>
    <t>"Lymphatic Filariasis" OR "Wucheria bancrofti" OR "Brugia malayi" 
OR "Brugia pahangi" OR "Brugia timori"</t>
  </si>
  <si>
    <t>Lymphatic Filariasis
("Helminths" not included)</t>
  </si>
  <si>
    <t>Leprosy</t>
  </si>
  <si>
    <t>"Leprosy" OR "Mycobacterium leprae"</t>
  </si>
  <si>
    <t>Onchocerciasis</t>
  </si>
  <si>
    <t>"Onchocerciasis" OR "Onchocerca volvulus"</t>
  </si>
  <si>
    <t>Onchocerciasis
("Helminths" not included)</t>
  </si>
  <si>
    <t>Hookworm</t>
  </si>
  <si>
    <t>"Hookworm" OR "Necator americanus" OR "Ancylostoma duodenale" OR "Ancylostoma braziliense" 
OR "Ancylostoma tubaeforme" OR "Ancylostoma caninum" OR "Uncinaria stenocephala"</t>
  </si>
  <si>
    <t>Hookworm diseases
("Helminths" not included)</t>
  </si>
  <si>
    <t>Trachoma</t>
  </si>
  <si>
    <t>"Trachoma" OR "Chlamydia trachomatis"</t>
  </si>
  <si>
    <t>Ascariasis</t>
  </si>
  <si>
    <t>"Ascariasis" OR "Ascaris lumbricoides" OR "Ascaris suum"</t>
  </si>
  <si>
    <t>Ascariasis
("Helminths" not included)</t>
  </si>
  <si>
    <t>Trichuriasis</t>
  </si>
  <si>
    <t>"Trichuriasis" OR "Trichuris trichiura" OR "Trichuris suis" OR "Trichuris vulpis"</t>
  </si>
  <si>
    <t>Trichuriasis
("Helminths" not included)</t>
  </si>
  <si>
    <t>Leptospirosis</t>
  </si>
  <si>
    <t xml:space="preserve">"Leptospirosis" OR "Leptospira" </t>
  </si>
  <si>
    <t>Leptospirosis*</t>
  </si>
  <si>
    <t>Syphilis</t>
  </si>
  <si>
    <t>"Syphilis" OR "Treponema pallidum"</t>
  </si>
  <si>
    <t>N/D</t>
  </si>
  <si>
    <t>*</t>
  </si>
  <si>
    <t>Chlamydia</t>
  </si>
  <si>
    <t>"Chlamydia" OR "Chlamydia trachomatis"</t>
  </si>
  <si>
    <t>Gonorrhea</t>
  </si>
  <si>
    <t>"Gonorrhea" OR "Neisseria gonorrhoeae"</t>
  </si>
  <si>
    <t>Pertussis</t>
  </si>
  <si>
    <t>"Pertussis" OR "Bordetella parapertussis" OR "Bordetella pertussis" OR "Whooping cough"</t>
  </si>
  <si>
    <t>Diptheria</t>
  </si>
  <si>
    <t>"Diptheria" OR "Corynebacterium diphtheriae"</t>
  </si>
  <si>
    <t>Measles</t>
  </si>
  <si>
    <t>"Measles" OR "Rubeola virus" OR "Measles virus"</t>
  </si>
  <si>
    <t>Tetanus</t>
  </si>
  <si>
    <t xml:space="preserve">"Tetanus" OR "Clostridium tetani" </t>
  </si>
  <si>
    <t>Hepatitis B</t>
  </si>
  <si>
    <t>"Hepatitis B" OR "Hepatitis B virus"</t>
  </si>
  <si>
    <t>Poliomyelitis</t>
  </si>
  <si>
    <t>"Poliomyelitis" OR "Poliovirus" OR "POLIO"</t>
  </si>
  <si>
    <t>n/a</t>
  </si>
  <si>
    <t>Japanese Encephalitis</t>
  </si>
  <si>
    <t>"Japanese Encephalitis" OR "Japanese Encephalitis virus"</t>
  </si>
  <si>
    <t>Helminths</t>
  </si>
  <si>
    <t>* Note</t>
  </si>
  <si>
    <t>Leptospirosis and Hepatitis C included in G-finder in 2013</t>
  </si>
  <si>
    <t>Kinetoplastids</t>
  </si>
  <si>
    <t>G-finder data source</t>
  </si>
  <si>
    <t xml:space="preserve">http://www.who.int/research-observatory/monitoring/inputs/neglected_diseases/en/ </t>
  </si>
  <si>
    <t>2013-2016*</t>
  </si>
  <si>
    <t>G-finder 
reference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</si>
</sst>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00000"/>
    <numFmt numFmtId="165" formatCode="#,##0\ _€"/>
    <numFmt numFmtId="166" formatCode="#,##0.0\ _€"/>
    <numFmt numFmtId="167" formatCode="0.0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Calibri"/>
      <family val="2"/>
      <scheme val="minor"/>
    </font>
    <font>
      <b/>
      <i/>
      <sz val="11"/>
      <color theme="1"/>
      <name val="Calibri"/>
      <family val="2"/>
      <scheme val="minor"/>
    </font>
    <font>
      <i/>
      <sz val="11"/>
      <color theme="1" tint="0.499984740745262"/>
      <name val="Calibri"/>
      <family val="2"/>
      <scheme val="minor"/>
    </font>
    <font>
      <u/>
      <sz val="11"/>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39">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xf>
    <xf numFmtId="164" fontId="0" fillId="0" borderId="6" xfId="0" applyNumberFormat="1" applyBorder="1" applyAlignment="1">
      <alignment vertical="center"/>
    </xf>
    <xf numFmtId="2" fontId="0" fillId="0" borderId="6" xfId="0" applyNumberFormat="1" applyFont="1" applyFill="1" applyBorder="1" applyAlignment="1">
      <alignment horizontal="center" vertical="center"/>
    </xf>
    <xf numFmtId="0" fontId="0" fillId="0" borderId="6" xfId="0" applyBorder="1" applyAlignment="1">
      <alignment vertical="center"/>
    </xf>
    <xf numFmtId="165" fontId="0" fillId="0" borderId="7" xfId="0" applyNumberFormat="1" applyBorder="1" applyAlignment="1">
      <alignment horizontal="center" vertical="center"/>
    </xf>
    <xf numFmtId="165" fontId="0" fillId="0" borderId="6" xfId="0" applyNumberFormat="1" applyBorder="1" applyAlignment="1">
      <alignment horizontal="center" vertical="center"/>
    </xf>
    <xf numFmtId="166" fontId="0" fillId="0" borderId="7" xfId="0" applyNumberFormat="1" applyBorder="1" applyAlignment="1">
      <alignment horizontal="center" vertical="center"/>
    </xf>
    <xf numFmtId="164" fontId="0" fillId="0" borderId="8" xfId="0" applyNumberFormat="1" applyBorder="1" applyAlignment="1">
      <alignment horizontal="center" vertical="center"/>
    </xf>
    <xf numFmtId="2" fontId="0" fillId="0" borderId="6" xfId="0" applyNumberFormat="1" applyBorder="1" applyAlignment="1">
      <alignment horizontal="center" vertical="center"/>
    </xf>
    <xf numFmtId="167" fontId="0" fillId="0" borderId="6" xfId="0" applyNumberFormat="1" applyBorder="1" applyAlignment="1">
      <alignment horizontal="center" vertical="center"/>
    </xf>
    <xf numFmtId="2" fontId="3" fillId="0" borderId="6" xfId="1" applyNumberFormat="1" applyFont="1" applyFill="1" applyBorder="1" applyAlignment="1">
      <alignment horizontal="center" vertical="center"/>
    </xf>
    <xf numFmtId="165" fontId="4" fillId="2" borderId="7" xfId="0" applyNumberFormat="1" applyFont="1" applyFill="1" applyBorder="1" applyAlignment="1">
      <alignment horizontal="center" vertical="center"/>
    </xf>
    <xf numFmtId="166" fontId="0" fillId="0" borderId="6" xfId="0" applyNumberFormat="1" applyBorder="1" applyAlignment="1">
      <alignment horizontal="center" vertical="center"/>
    </xf>
    <xf numFmtId="0" fontId="0" fillId="0" borderId="8" xfId="0" applyBorder="1" applyAlignment="1">
      <alignment vertical="center"/>
    </xf>
    <xf numFmtId="1" fontId="0" fillId="0" borderId="6" xfId="0" applyNumberFormat="1"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64" fontId="0" fillId="0" borderId="10" xfId="0" applyNumberFormat="1" applyBorder="1" applyAlignment="1">
      <alignment vertical="center"/>
    </xf>
    <xf numFmtId="0" fontId="0" fillId="0" borderId="10" xfId="0" applyBorder="1" applyAlignment="1">
      <alignment horizontal="left" vertical="center"/>
    </xf>
    <xf numFmtId="165" fontId="0" fillId="0" borderId="11" xfId="0" applyNumberFormat="1" applyBorder="1" applyAlignment="1">
      <alignment horizontal="center" vertical="center"/>
    </xf>
    <xf numFmtId="165" fontId="0" fillId="0" borderId="10" xfId="0" applyNumberFormat="1" applyBorder="1" applyAlignment="1">
      <alignment horizontal="center" vertical="center"/>
    </xf>
    <xf numFmtId="0" fontId="0" fillId="0" borderId="12" xfId="0" applyBorder="1" applyAlignment="1">
      <alignment vertical="center"/>
    </xf>
    <xf numFmtId="0" fontId="5" fillId="0" borderId="0" xfId="0" applyFont="1"/>
    <xf numFmtId="164" fontId="5" fillId="0" borderId="0" xfId="0" applyNumberFormat="1" applyFont="1" applyAlignment="1">
      <alignment horizontal="center"/>
    </xf>
    <xf numFmtId="0" fontId="0" fillId="0" borderId="0" xfId="0" applyFill="1" applyBorder="1" applyAlignment="1">
      <alignment vertical="center"/>
    </xf>
    <xf numFmtId="0" fontId="6" fillId="0" borderId="0" xfId="2" applyAlignment="1" applyProtection="1"/>
    <xf numFmtId="0" fontId="0" fillId="3" borderId="0" xfId="0" applyFill="1" applyBorder="1" applyAlignment="1">
      <alignment vertical="center"/>
    </xf>
    <xf numFmtId="0" fontId="5" fillId="0" borderId="0" xfId="0" applyFont="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ho.int/research-observatory/monitoring/inputs/neglected_diseases/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topLeftCell="C1" zoomScale="75" zoomScaleNormal="75" workbookViewId="0">
      <selection activeCell="C37" sqref="C37"/>
    </sheetView>
  </sheetViews>
  <sheetFormatPr defaultColWidth="11.42578125" defaultRowHeight="15" x14ac:dyDescent="0.25"/>
  <cols>
    <col min="1" max="1" width="20.42578125" bestFit="1" customWidth="1"/>
    <col min="2" max="2" width="97" customWidth="1"/>
    <col min="3" max="3" width="18.7109375" customWidth="1"/>
    <col min="4" max="4" width="10.7109375" bestFit="1" customWidth="1"/>
    <col min="5" max="5" width="14" customWidth="1"/>
    <col min="6" max="6" width="12" bestFit="1" customWidth="1"/>
    <col min="7" max="7" width="41.85546875" bestFit="1" customWidth="1"/>
    <col min="8" max="8" width="16.140625" bestFit="1" customWidth="1"/>
    <col min="9" max="9" width="18.7109375" bestFit="1" customWidth="1"/>
    <col min="10" max="10" width="21.28515625" bestFit="1" customWidth="1"/>
    <col min="11" max="11" width="11" bestFit="1" customWidth="1"/>
    <col min="12" max="23" width="12" bestFit="1" customWidth="1"/>
    <col min="24" max="24" width="12.5703125" bestFit="1" customWidth="1"/>
  </cols>
  <sheetData>
    <row r="1" spans="1:11" ht="75" x14ac:dyDescent="0.25">
      <c r="A1" s="1" t="s">
        <v>0</v>
      </c>
      <c r="B1" s="2" t="s">
        <v>1</v>
      </c>
      <c r="C1" s="3" t="s">
        <v>2</v>
      </c>
      <c r="D1" s="2" t="s">
        <v>3</v>
      </c>
      <c r="E1" s="4" t="s">
        <v>4</v>
      </c>
      <c r="F1" s="4" t="s">
        <v>5</v>
      </c>
      <c r="G1" s="2" t="s">
        <v>6</v>
      </c>
      <c r="H1" s="5" t="s">
        <v>90</v>
      </c>
      <c r="I1" s="6" t="s">
        <v>7</v>
      </c>
      <c r="J1" s="5" t="s">
        <v>8</v>
      </c>
      <c r="K1" s="7" t="s">
        <v>9</v>
      </c>
    </row>
    <row r="2" spans="1:11" ht="30" x14ac:dyDescent="0.25">
      <c r="A2" s="8" t="s">
        <v>10</v>
      </c>
      <c r="B2" s="9" t="s">
        <v>11</v>
      </c>
      <c r="C2" s="10">
        <v>517</v>
      </c>
      <c r="D2" s="11">
        <v>2.7134905430939424</v>
      </c>
      <c r="E2" s="12">
        <v>62759219.717877202</v>
      </c>
      <c r="F2" s="13">
        <v>7.7976775353877024</v>
      </c>
      <c r="G2" s="13" t="s">
        <v>12</v>
      </c>
      <c r="H2" s="14" t="s">
        <v>13</v>
      </c>
      <c r="I2" s="15">
        <v>11743</v>
      </c>
      <c r="J2" s="16">
        <f>I2/10</f>
        <v>1174.3</v>
      </c>
      <c r="K2" s="17">
        <f>LOG10((1000000*J2))</f>
        <v>9.0697790608815136</v>
      </c>
    </row>
    <row r="3" spans="1:11" ht="30" x14ac:dyDescent="0.25">
      <c r="A3" s="8" t="s">
        <v>14</v>
      </c>
      <c r="B3" s="9" t="s">
        <v>15</v>
      </c>
      <c r="C3" s="10">
        <v>340</v>
      </c>
      <c r="D3" s="11">
        <v>2.5314789170422549</v>
      </c>
      <c r="E3" s="18">
        <v>38519925.766715437</v>
      </c>
      <c r="F3" s="19">
        <v>7.5856854415070938</v>
      </c>
      <c r="G3" s="13" t="s">
        <v>14</v>
      </c>
      <c r="H3" s="14" t="s">
        <v>13</v>
      </c>
      <c r="I3" s="15">
        <v>5702</v>
      </c>
      <c r="J3" s="16">
        <f t="shared" ref="J3:J18" si="0">I3/10</f>
        <v>570.20000000000005</v>
      </c>
      <c r="K3" s="17">
        <f t="shared" ref="K3:K19" si="1">LOG10((1000000*J3))</f>
        <v>8.7560272129734411</v>
      </c>
    </row>
    <row r="4" spans="1:11" x14ac:dyDescent="0.25">
      <c r="A4" s="8" t="s">
        <v>16</v>
      </c>
      <c r="B4" s="13" t="s">
        <v>17</v>
      </c>
      <c r="C4" s="10">
        <v>383</v>
      </c>
      <c r="D4" s="11">
        <v>2.5831987739686229</v>
      </c>
      <c r="E4" s="20">
        <v>56037405.476009302</v>
      </c>
      <c r="F4" s="19">
        <v>7.7484780193057965</v>
      </c>
      <c r="G4" s="13" t="s">
        <v>16</v>
      </c>
      <c r="H4" s="14" t="s">
        <v>13</v>
      </c>
      <c r="I4" s="15">
        <v>5582</v>
      </c>
      <c r="J4" s="16">
        <f t="shared" si="0"/>
        <v>558.20000000000005</v>
      </c>
      <c r="K4" s="17">
        <f t="shared" si="1"/>
        <v>8.7467898321526114</v>
      </c>
    </row>
    <row r="5" spans="1:11" ht="60" x14ac:dyDescent="0.25">
      <c r="A5" s="8" t="s">
        <v>18</v>
      </c>
      <c r="B5" s="9" t="s">
        <v>19</v>
      </c>
      <c r="C5" s="10">
        <v>396</v>
      </c>
      <c r="D5" s="11">
        <v>2.5976951859255122</v>
      </c>
      <c r="E5" s="18">
        <v>23266885.134733059</v>
      </c>
      <c r="F5" s="19">
        <v>7.366738245798782</v>
      </c>
      <c r="G5" s="9" t="s">
        <v>20</v>
      </c>
      <c r="H5" s="14" t="s">
        <v>13</v>
      </c>
      <c r="I5" s="15">
        <f>625+149+113+20</f>
        <v>907</v>
      </c>
      <c r="J5" s="16">
        <f t="shared" si="0"/>
        <v>90.7</v>
      </c>
      <c r="K5" s="17">
        <f t="shared" si="1"/>
        <v>7.9576072870600951</v>
      </c>
    </row>
    <row r="6" spans="1:11" x14ac:dyDescent="0.25">
      <c r="A6" s="8" t="s">
        <v>21</v>
      </c>
      <c r="B6" s="13" t="s">
        <v>22</v>
      </c>
      <c r="C6" s="10">
        <v>177</v>
      </c>
      <c r="D6" s="11">
        <v>2.2479732663618068</v>
      </c>
      <c r="E6" s="18">
        <v>2612701.8998666424</v>
      </c>
      <c r="F6" s="19">
        <v>6.4170898610750706</v>
      </c>
      <c r="G6" s="13" t="s">
        <v>23</v>
      </c>
      <c r="H6" s="14" t="s">
        <v>13</v>
      </c>
      <c r="I6" s="15">
        <v>788</v>
      </c>
      <c r="J6" s="16">
        <f t="shared" si="0"/>
        <v>78.8</v>
      </c>
      <c r="K6" s="17">
        <f t="shared" si="1"/>
        <v>7.896526217489555</v>
      </c>
    </row>
    <row r="7" spans="1:11" ht="105" x14ac:dyDescent="0.25">
      <c r="A7" s="8" t="s">
        <v>24</v>
      </c>
      <c r="B7" s="9" t="s">
        <v>25</v>
      </c>
      <c r="C7" s="10">
        <v>254</v>
      </c>
      <c r="D7" s="11">
        <v>2.4048337166199381</v>
      </c>
      <c r="E7" s="18">
        <v>1356812.177095057</v>
      </c>
      <c r="F7" s="19">
        <v>6.1325197326289249</v>
      </c>
      <c r="G7" s="13" t="s">
        <v>24</v>
      </c>
      <c r="H7" s="14" t="s">
        <v>13</v>
      </c>
      <c r="I7" s="15">
        <v>516</v>
      </c>
      <c r="J7" s="16">
        <f t="shared" si="0"/>
        <v>51.6</v>
      </c>
      <c r="K7" s="17">
        <f t="shared" si="1"/>
        <v>7.7126497016272113</v>
      </c>
    </row>
    <row r="8" spans="1:11" ht="30" x14ac:dyDescent="0.25">
      <c r="A8" s="8" t="s">
        <v>26</v>
      </c>
      <c r="B8" s="13" t="s">
        <v>27</v>
      </c>
      <c r="C8" s="10">
        <v>177</v>
      </c>
      <c r="D8" s="11">
        <v>2.2479732663618068</v>
      </c>
      <c r="E8" s="18">
        <v>371656.60414688103</v>
      </c>
      <c r="F8" s="19">
        <v>5.5701418543973169</v>
      </c>
      <c r="G8" s="9" t="s">
        <v>28</v>
      </c>
      <c r="H8" s="14" t="s">
        <v>13</v>
      </c>
      <c r="I8" s="15">
        <v>400</v>
      </c>
      <c r="J8" s="16">
        <f t="shared" si="0"/>
        <v>40</v>
      </c>
      <c r="K8" s="17">
        <f t="shared" si="1"/>
        <v>7.6020599913279625</v>
      </c>
    </row>
    <row r="9" spans="1:11" ht="30" x14ac:dyDescent="0.25">
      <c r="A9" s="8" t="s">
        <v>29</v>
      </c>
      <c r="B9" s="9" t="s">
        <v>30</v>
      </c>
      <c r="C9" s="10">
        <v>200</v>
      </c>
      <c r="D9" s="11">
        <v>2.3010299956639813</v>
      </c>
      <c r="E9" s="18">
        <v>3514144.8536392404</v>
      </c>
      <c r="F9" s="19">
        <v>6.5458196592194993</v>
      </c>
      <c r="G9" s="9" t="s">
        <v>31</v>
      </c>
      <c r="H9" s="14" t="s">
        <v>13</v>
      </c>
      <c r="I9" s="15">
        <v>244</v>
      </c>
      <c r="J9" s="16">
        <f t="shared" si="0"/>
        <v>24.4</v>
      </c>
      <c r="K9" s="17">
        <f t="shared" si="1"/>
        <v>7.3873898263387296</v>
      </c>
    </row>
    <row r="10" spans="1:11" ht="30" x14ac:dyDescent="0.25">
      <c r="A10" s="8" t="s">
        <v>32</v>
      </c>
      <c r="B10" s="13" t="s">
        <v>33</v>
      </c>
      <c r="C10" s="10">
        <v>181</v>
      </c>
      <c r="D10" s="11">
        <v>2.2576785748691846</v>
      </c>
      <c r="E10" s="18">
        <v>252699.69638197805</v>
      </c>
      <c r="F10" s="19">
        <v>5.4026047201165479</v>
      </c>
      <c r="G10" s="9" t="s">
        <v>34</v>
      </c>
      <c r="H10" s="14" t="s">
        <v>13</v>
      </c>
      <c r="I10" s="15">
        <v>221</v>
      </c>
      <c r="J10" s="16">
        <f t="shared" si="0"/>
        <v>22.1</v>
      </c>
      <c r="K10" s="17">
        <f t="shared" si="1"/>
        <v>7.344392273685111</v>
      </c>
    </row>
    <row r="11" spans="1:11" x14ac:dyDescent="0.25">
      <c r="A11" s="8" t="s">
        <v>35</v>
      </c>
      <c r="B11" s="13" t="s">
        <v>36</v>
      </c>
      <c r="C11" s="10">
        <v>435</v>
      </c>
      <c r="D11" s="11">
        <v>2.6384892569546374</v>
      </c>
      <c r="E11" s="18">
        <v>130209.5818523285</v>
      </c>
      <c r="F11" s="19">
        <v>5.1146429442358334</v>
      </c>
      <c r="G11" s="13" t="s">
        <v>37</v>
      </c>
      <c r="H11" s="21" t="s">
        <v>89</v>
      </c>
      <c r="I11" s="15">
        <v>149</v>
      </c>
      <c r="J11" s="16">
        <f>I11/4</f>
        <v>37.25</v>
      </c>
      <c r="K11" s="17">
        <f t="shared" si="1"/>
        <v>7.5711262770843115</v>
      </c>
    </row>
    <row r="12" spans="1:11" ht="30" x14ac:dyDescent="0.25">
      <c r="A12" s="8" t="s">
        <v>38</v>
      </c>
      <c r="B12" s="9" t="s">
        <v>39</v>
      </c>
      <c r="C12" s="10">
        <v>118</v>
      </c>
      <c r="D12" s="11">
        <v>2.0718820073061255</v>
      </c>
      <c r="E12" s="18">
        <v>2070847.8817751242</v>
      </c>
      <c r="F12" s="19">
        <v>6.3161481981054104</v>
      </c>
      <c r="G12" s="9" t="s">
        <v>40</v>
      </c>
      <c r="H12" s="14" t="s">
        <v>13</v>
      </c>
      <c r="I12" s="15">
        <v>146</v>
      </c>
      <c r="J12" s="16">
        <f t="shared" si="0"/>
        <v>14.6</v>
      </c>
      <c r="K12" s="17">
        <f t="shared" si="1"/>
        <v>7.1643528557844371</v>
      </c>
    </row>
    <row r="13" spans="1:11" x14ac:dyDescent="0.25">
      <c r="A13" s="8" t="s">
        <v>41</v>
      </c>
      <c r="B13" s="13" t="s">
        <v>42</v>
      </c>
      <c r="C13" s="10">
        <v>150</v>
      </c>
      <c r="D13" s="11">
        <v>2.1760912590556813</v>
      </c>
      <c r="E13" s="18">
        <v>488632.69068673276</v>
      </c>
      <c r="F13" s="19">
        <v>5.6889825189409953</v>
      </c>
      <c r="G13" s="13" t="s">
        <v>41</v>
      </c>
      <c r="H13" s="14" t="s">
        <v>13</v>
      </c>
      <c r="I13" s="15">
        <v>109</v>
      </c>
      <c r="J13" s="16">
        <f t="shared" si="0"/>
        <v>10.9</v>
      </c>
      <c r="K13" s="17">
        <f t="shared" si="1"/>
        <v>7.0374264979406238</v>
      </c>
    </row>
    <row r="14" spans="1:11" ht="30" x14ac:dyDescent="0.25">
      <c r="A14" s="8" t="s">
        <v>43</v>
      </c>
      <c r="B14" s="13" t="s">
        <v>44</v>
      </c>
      <c r="C14" s="10">
        <v>104</v>
      </c>
      <c r="D14" s="11">
        <v>2.0170333392987803</v>
      </c>
      <c r="E14" s="18">
        <v>1135571.3190889359</v>
      </c>
      <c r="F14" s="19">
        <v>6.0552144150983525</v>
      </c>
      <c r="G14" s="9" t="s">
        <v>45</v>
      </c>
      <c r="H14" s="14" t="s">
        <v>13</v>
      </c>
      <c r="I14" s="22">
        <v>103</v>
      </c>
      <c r="J14" s="16">
        <f t="shared" si="0"/>
        <v>10.3</v>
      </c>
      <c r="K14" s="17">
        <f t="shared" si="1"/>
        <v>7.012837224705172</v>
      </c>
    </row>
    <row r="15" spans="1:11" ht="30" x14ac:dyDescent="0.25">
      <c r="A15" s="8" t="s">
        <v>46</v>
      </c>
      <c r="B15" s="9" t="s">
        <v>47</v>
      </c>
      <c r="C15" s="10">
        <v>106</v>
      </c>
      <c r="D15" s="11">
        <v>2.0253058652647704</v>
      </c>
      <c r="E15" s="18">
        <v>1755540.2631286411</v>
      </c>
      <c r="F15" s="19">
        <v>6.2444107944132021</v>
      </c>
      <c r="G15" s="9" t="s">
        <v>48</v>
      </c>
      <c r="H15" s="14" t="s">
        <v>13</v>
      </c>
      <c r="I15" s="15">
        <v>81</v>
      </c>
      <c r="J15" s="16">
        <f t="shared" si="0"/>
        <v>8.1</v>
      </c>
      <c r="K15" s="17">
        <f t="shared" si="1"/>
        <v>6.9084850188786495</v>
      </c>
    </row>
    <row r="16" spans="1:11" x14ac:dyDescent="0.25">
      <c r="A16" s="8" t="s">
        <v>49</v>
      </c>
      <c r="B16" s="13" t="s">
        <v>50</v>
      </c>
      <c r="C16" s="10">
        <v>167</v>
      </c>
      <c r="D16" s="11">
        <v>2.2227164711475833</v>
      </c>
      <c r="E16" s="18">
        <v>278974.14549685642</v>
      </c>
      <c r="F16" s="19">
        <v>5.4455639560035536</v>
      </c>
      <c r="G16" s="13" t="s">
        <v>49</v>
      </c>
      <c r="H16" s="14" t="s">
        <v>13</v>
      </c>
      <c r="I16" s="15">
        <v>23</v>
      </c>
      <c r="J16" s="16">
        <f t="shared" si="0"/>
        <v>2.2999999999999998</v>
      </c>
      <c r="K16" s="17">
        <f t="shared" si="1"/>
        <v>6.3617278360175931</v>
      </c>
    </row>
    <row r="17" spans="1:11" ht="30" x14ac:dyDescent="0.25">
      <c r="A17" s="8" t="s">
        <v>51</v>
      </c>
      <c r="B17" s="13" t="s">
        <v>52</v>
      </c>
      <c r="C17" s="10">
        <v>114</v>
      </c>
      <c r="D17" s="11">
        <v>2.0569048513364727</v>
      </c>
      <c r="E17" s="18">
        <v>1095838.6158072241</v>
      </c>
      <c r="F17" s="19">
        <v>6.0397466002933449</v>
      </c>
      <c r="G17" s="9" t="s">
        <v>53</v>
      </c>
      <c r="H17" s="14" t="s">
        <v>13</v>
      </c>
      <c r="I17" s="15">
        <v>15</v>
      </c>
      <c r="J17" s="16">
        <f t="shared" si="0"/>
        <v>1.5</v>
      </c>
      <c r="K17" s="17">
        <f t="shared" si="1"/>
        <v>6.1760912590556813</v>
      </c>
    </row>
    <row r="18" spans="1:11" ht="30" x14ac:dyDescent="0.25">
      <c r="A18" s="8" t="s">
        <v>54</v>
      </c>
      <c r="B18" s="13" t="s">
        <v>55</v>
      </c>
      <c r="C18" s="10">
        <v>88</v>
      </c>
      <c r="D18" s="11">
        <v>1.9444826721501687</v>
      </c>
      <c r="E18" s="18">
        <v>542831.7023545407</v>
      </c>
      <c r="F18" s="19">
        <v>5.7346652033126624</v>
      </c>
      <c r="G18" s="9" t="s">
        <v>56</v>
      </c>
      <c r="H18" s="14" t="s">
        <v>13</v>
      </c>
      <c r="I18" s="22">
        <v>11</v>
      </c>
      <c r="J18" s="16">
        <f t="shared" si="0"/>
        <v>1.1000000000000001</v>
      </c>
      <c r="K18" s="17">
        <f t="shared" si="1"/>
        <v>6.0413926851582254</v>
      </c>
    </row>
    <row r="19" spans="1:11" x14ac:dyDescent="0.25">
      <c r="A19" s="8" t="s">
        <v>57</v>
      </c>
      <c r="B19" s="13" t="s">
        <v>58</v>
      </c>
      <c r="C19" s="10">
        <v>105</v>
      </c>
      <c r="D19" s="11">
        <v>2.0211892990699383</v>
      </c>
      <c r="E19" s="12">
        <v>2900000</v>
      </c>
      <c r="F19" s="19">
        <v>6.4623979978989565</v>
      </c>
      <c r="G19" s="13" t="s">
        <v>59</v>
      </c>
      <c r="H19" s="21" t="s">
        <v>89</v>
      </c>
      <c r="I19" s="15">
        <v>5</v>
      </c>
      <c r="J19" s="16">
        <f>I19/4</f>
        <v>1.25</v>
      </c>
      <c r="K19" s="17">
        <f t="shared" si="1"/>
        <v>6.0969100130080562</v>
      </c>
    </row>
    <row r="20" spans="1:11" x14ac:dyDescent="0.25">
      <c r="A20" s="8" t="s">
        <v>60</v>
      </c>
      <c r="B20" s="13" t="s">
        <v>61</v>
      </c>
      <c r="C20" s="10">
        <v>151</v>
      </c>
      <c r="D20" s="11">
        <v>2.1789769472931693</v>
      </c>
      <c r="E20" s="12">
        <v>8065237.6310887299</v>
      </c>
      <c r="F20" s="19">
        <v>6.9066171678006407</v>
      </c>
      <c r="G20" s="13" t="s">
        <v>62</v>
      </c>
      <c r="H20" s="14"/>
      <c r="I20" s="15" t="s">
        <v>63</v>
      </c>
      <c r="J20" s="14"/>
      <c r="K20" s="23"/>
    </row>
    <row r="21" spans="1:11" x14ac:dyDescent="0.25">
      <c r="A21" s="8" t="s">
        <v>64</v>
      </c>
      <c r="B21" s="13" t="s">
        <v>65</v>
      </c>
      <c r="C21" s="10">
        <v>227</v>
      </c>
      <c r="D21" s="11">
        <v>2.3560258571931225</v>
      </c>
      <c r="E21" s="12">
        <v>954739.37858462799</v>
      </c>
      <c r="F21" s="19">
        <v>5.9798848355735101</v>
      </c>
      <c r="G21" s="13" t="s">
        <v>62</v>
      </c>
      <c r="H21" s="14"/>
      <c r="I21" s="15" t="s">
        <v>63</v>
      </c>
      <c r="J21" s="14"/>
      <c r="K21" s="23"/>
    </row>
    <row r="22" spans="1:11" x14ac:dyDescent="0.25">
      <c r="A22" s="8" t="s">
        <v>66</v>
      </c>
      <c r="B22" s="13" t="s">
        <v>67</v>
      </c>
      <c r="C22" s="10">
        <v>183</v>
      </c>
      <c r="D22" s="11">
        <v>2.2624510897304293</v>
      </c>
      <c r="E22" s="12">
        <v>1187078.34475681</v>
      </c>
      <c r="F22" s="19">
        <v>6.074479382453128</v>
      </c>
      <c r="G22" s="13" t="s">
        <v>62</v>
      </c>
      <c r="H22" s="14"/>
      <c r="I22" s="15" t="s">
        <v>63</v>
      </c>
      <c r="J22" s="14"/>
      <c r="K22" s="23"/>
    </row>
    <row r="23" spans="1:11" x14ac:dyDescent="0.25">
      <c r="A23" s="8" t="s">
        <v>68</v>
      </c>
      <c r="B23" s="13" t="s">
        <v>69</v>
      </c>
      <c r="C23" s="10">
        <v>253</v>
      </c>
      <c r="D23" s="11">
        <v>2.403120521175818</v>
      </c>
      <c r="E23" s="12">
        <v>6039781.8841787996</v>
      </c>
      <c r="F23" s="19">
        <v>6.7810212551429894</v>
      </c>
      <c r="G23" s="13" t="s">
        <v>62</v>
      </c>
      <c r="H23" s="14"/>
      <c r="I23" s="15" t="s">
        <v>63</v>
      </c>
      <c r="J23" s="14"/>
      <c r="K23" s="23"/>
    </row>
    <row r="24" spans="1:11" x14ac:dyDescent="0.25">
      <c r="A24" s="8" t="s">
        <v>70</v>
      </c>
      <c r="B24" s="13" t="s">
        <v>71</v>
      </c>
      <c r="C24" s="10">
        <v>86</v>
      </c>
      <c r="D24" s="11">
        <v>1.9344984512435677</v>
      </c>
      <c r="E24" s="18">
        <v>231883.40429739823</v>
      </c>
      <c r="F24" s="19">
        <v>5.3652696676549265</v>
      </c>
      <c r="G24" s="13" t="s">
        <v>62</v>
      </c>
      <c r="H24" s="14"/>
      <c r="I24" s="15" t="s">
        <v>63</v>
      </c>
      <c r="J24" s="14"/>
      <c r="K24" s="23"/>
    </row>
    <row r="25" spans="1:11" x14ac:dyDescent="0.25">
      <c r="A25" s="8" t="s">
        <v>72</v>
      </c>
      <c r="B25" s="13" t="s">
        <v>73</v>
      </c>
      <c r="C25" s="10">
        <v>192</v>
      </c>
      <c r="D25" s="11">
        <v>2.2833012287035497</v>
      </c>
      <c r="E25" s="18">
        <v>12278707.873629041</v>
      </c>
      <c r="F25" s="19">
        <v>7.089152667059361</v>
      </c>
      <c r="G25" s="13" t="s">
        <v>62</v>
      </c>
      <c r="H25" s="14"/>
      <c r="I25" s="15" t="s">
        <v>63</v>
      </c>
      <c r="J25" s="14"/>
      <c r="K25" s="23"/>
    </row>
    <row r="26" spans="1:11" x14ac:dyDescent="0.25">
      <c r="A26" s="8" t="s">
        <v>74</v>
      </c>
      <c r="B26" s="13" t="s">
        <v>75</v>
      </c>
      <c r="C26" s="10">
        <v>211</v>
      </c>
      <c r="D26" s="11">
        <v>2.3242824552976926</v>
      </c>
      <c r="E26" s="18">
        <v>4681380.6271709213</v>
      </c>
      <c r="F26" s="19">
        <v>6.6703739535734252</v>
      </c>
      <c r="G26" s="13" t="s">
        <v>62</v>
      </c>
      <c r="H26" s="14"/>
      <c r="I26" s="15" t="s">
        <v>63</v>
      </c>
      <c r="J26" s="14"/>
      <c r="K26" s="23"/>
    </row>
    <row r="27" spans="1:11" x14ac:dyDescent="0.25">
      <c r="A27" s="8" t="s">
        <v>76</v>
      </c>
      <c r="B27" s="13" t="s">
        <v>77</v>
      </c>
      <c r="C27" s="10">
        <v>354</v>
      </c>
      <c r="D27" s="11">
        <v>2.5490032620257876</v>
      </c>
      <c r="E27" s="18">
        <v>3570901.1387640084</v>
      </c>
      <c r="F27" s="19">
        <v>6.5527778268145713</v>
      </c>
      <c r="G27" s="13" t="s">
        <v>62</v>
      </c>
      <c r="H27" s="14"/>
      <c r="I27" s="15" t="s">
        <v>63</v>
      </c>
      <c r="J27" s="14"/>
      <c r="K27" s="23"/>
    </row>
    <row r="28" spans="1:11" x14ac:dyDescent="0.25">
      <c r="A28" s="8" t="s">
        <v>78</v>
      </c>
      <c r="B28" s="13" t="s">
        <v>79</v>
      </c>
      <c r="C28" s="10">
        <v>210</v>
      </c>
      <c r="D28" s="11">
        <v>2.3222192947339191</v>
      </c>
      <c r="E28" s="24" t="s">
        <v>80</v>
      </c>
      <c r="F28" s="10" t="s">
        <v>63</v>
      </c>
      <c r="G28" s="13" t="s">
        <v>62</v>
      </c>
      <c r="H28" s="14"/>
      <c r="I28" s="15" t="s">
        <v>63</v>
      </c>
      <c r="J28" s="14"/>
      <c r="K28" s="23"/>
    </row>
    <row r="29" spans="1:11" ht="15.75" thickBot="1" x14ac:dyDescent="0.3">
      <c r="A29" s="25" t="s">
        <v>81</v>
      </c>
      <c r="B29" s="26" t="s">
        <v>82</v>
      </c>
      <c r="C29" s="27">
        <v>128</v>
      </c>
      <c r="D29" s="28">
        <v>2.1072099696478683</v>
      </c>
      <c r="E29" s="27" t="s">
        <v>80</v>
      </c>
      <c r="F29" s="27" t="s">
        <v>63</v>
      </c>
      <c r="G29" s="29" t="s">
        <v>62</v>
      </c>
      <c r="H29" s="30"/>
      <c r="I29" s="31" t="s">
        <v>63</v>
      </c>
      <c r="J29" s="30"/>
      <c r="K29" s="32"/>
    </row>
    <row r="30" spans="1:11" x14ac:dyDescent="0.25">
      <c r="G30" s="33" t="s">
        <v>83</v>
      </c>
      <c r="H30" s="38" t="s">
        <v>13</v>
      </c>
      <c r="I30" s="38">
        <v>178</v>
      </c>
      <c r="J30" s="38">
        <v>17.8</v>
      </c>
      <c r="K30" s="34"/>
    </row>
    <row r="31" spans="1:11" x14ac:dyDescent="0.25">
      <c r="A31" s="37" t="s">
        <v>84</v>
      </c>
      <c r="B31" s="35" t="s">
        <v>85</v>
      </c>
      <c r="G31" s="33" t="s">
        <v>86</v>
      </c>
      <c r="H31" s="38" t="s">
        <v>13</v>
      </c>
      <c r="I31" s="38">
        <v>257</v>
      </c>
      <c r="J31" s="38">
        <v>25.7</v>
      </c>
      <c r="K31" s="34"/>
    </row>
    <row r="32" spans="1:11" x14ac:dyDescent="0.25">
      <c r="A32" t="s">
        <v>87</v>
      </c>
      <c r="B32" s="36" t="s">
        <v>88</v>
      </c>
    </row>
  </sheetData>
  <hyperlinks>
    <hyperlink ref="B32" r:id="rId1"/>
  </hyperlinks>
  <pageMargins left="0.7" right="0.7" top="0.75" bottom="0.75" header="0.3" footer="0.3"/>
  <pageSetup paperSize="9" scale="47"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IPNC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Cyrille Goarant</dc:creator>
  <cp:lastModifiedBy>Reviewer2</cp:lastModifiedBy>
  <dcterms:created xsi:type="dcterms:W3CDTF">2018-11-13T20:18:37Z</dcterms:created>
  <dcterms:modified xsi:type="dcterms:W3CDTF">2018-11-14T11:19:45Z</dcterms:modified>
</cp:coreProperties>
</file>